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fuzes\Documents\Inkwell\Weboldal ajánlat\"/>
    </mc:Choice>
  </mc:AlternateContent>
  <xr:revisionPtr revIDLastSave="0" documentId="13_ncr:1_{BE038220-20EE-4735-BFA4-353DD07372EE}" xr6:coauthVersionLast="47" xr6:coauthVersionMax="47" xr10:uidLastSave="{00000000-0000-0000-0000-000000000000}"/>
  <bookViews>
    <workbookView xWindow="-105" yWindow="0" windowWidth="19410" windowHeight="15585" activeTab="4" xr2:uid="{00000000-000D-0000-FFFF-FFFF00000000}"/>
  </bookViews>
  <sheets>
    <sheet name="01_START" sheetId="1" r:id="rId1"/>
    <sheet name="02_KALKULATOR" sheetId="2" r:id="rId2"/>
    <sheet name="03_EVES_KOLTSEGEK" sheetId="3" r:id="rId3"/>
    <sheet name="04_UTOKOVETES" sheetId="4" r:id="rId4"/>
    <sheet name="05_OSSZESITO" sheetId="5" r:id="rId5"/>
    <sheet name="06_FORRASOK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9" i="5" l="1"/>
  <c r="A39" i="5"/>
  <c r="E38" i="5"/>
  <c r="A38" i="5"/>
  <c r="A37" i="5"/>
  <c r="E33" i="5"/>
  <c r="E44" i="2"/>
  <c r="E43" i="2"/>
  <c r="E42" i="2"/>
  <c r="E37" i="5" s="1"/>
  <c r="D35" i="2"/>
  <c r="E17" i="2"/>
  <c r="E16" i="2"/>
  <c r="E15" i="2"/>
  <c r="E14" i="2"/>
  <c r="E13" i="2"/>
  <c r="E12" i="2"/>
  <c r="E11" i="2"/>
  <c r="E10" i="2"/>
  <c r="E9" i="2"/>
  <c r="E8" i="2"/>
  <c r="D7" i="2"/>
  <c r="E7" i="2" s="1"/>
  <c r="D20" i="2" l="1"/>
  <c r="E7" i="5" s="1"/>
  <c r="D23" i="2" l="1"/>
  <c r="E14" i="5" s="1"/>
  <c r="D26" i="2"/>
  <c r="E18" i="5" s="1"/>
</calcChain>
</file>

<file path=xl/sharedStrings.xml><?xml version="1.0" encoding="utf-8"?>
<sst xmlns="http://schemas.openxmlformats.org/spreadsheetml/2006/main" count="162" uniqueCount="132">
  <si>
    <t>INKWELL WEBSITE PROJECT CALCULATOR</t>
  </si>
  <si>
    <t>Tájékoztató kalkuláció ahhoz, hogy lásd, milyen weboldalra lehet szükséged, milyen extrákkal érdemes számolnod, és hogyan áll össze a projekt becsült díja.</t>
  </si>
  <si>
    <t>HOGYAN HASZNÁLD?</t>
  </si>
  <si>
    <t>01</t>
  </si>
  <si>
    <t>Válassz kiindulási weboldalt</t>
  </si>
  <si>
    <t>One Page, Essential vagy Business. Ezek adják a projekt alapját.</t>
  </si>
  <si>
    <t>02</t>
  </si>
  <si>
    <t>Add hozzá, amire tényleg szükséged van</t>
  </si>
  <si>
    <t>Aloldalak, időpontfoglalás, hírlevél, webshop, többnyelvűség és egyéb extrák.</t>
  </si>
  <si>
    <t>03</t>
  </si>
  <si>
    <t>Nézd meg a becsült projektárat</t>
  </si>
  <si>
    <t>A kalkulátor automatikusan összesíti a választásaidat.</t>
  </si>
  <si>
    <t>04</t>
  </si>
  <si>
    <t>Ellenőrizd az éves technikai költségeket</t>
  </si>
  <si>
    <t>A domain és a tárhely nem az INKWELL munkadíja, hanem külön, rendszeresen felmerülő külső költség.</t>
  </si>
  <si>
    <t>05</t>
  </si>
  <si>
    <t>Küldd el a kalkulációt</t>
  </si>
  <si>
    <t>A végleges ár minden esetben személyre szabott ajánlatban kerül rögzítésre.</t>
  </si>
  <si>
    <t>Fontos: ez a kalkulátor nem automatikus árajánlat. A projekt pontos díját az igényfelmérés, a választott funkciók és az átadott tartalom alapján küldött személyre szabott ajánlat tartalmazza.</t>
  </si>
  <si>
    <t>KAPCSOLÓDÓ MÁRKAANYAGOK</t>
  </si>
  <si>
    <t>06</t>
  </si>
  <si>
    <t>Folytasd ugyanazt a vizuális világot más felületeken is</t>
  </si>
  <si>
    <t>CV / önéletrajz, Instagram-sablonok és e-mail aláírás opcionálisan hozzáadható. Nem kell most döntened: később, a weboldal átadása után is kérheted őket.</t>
  </si>
  <si>
    <t>WEBOLDAL-KALKULÁTOR</t>
  </si>
  <si>
    <t>Csak a bézs mezőket módosítsd. A becsült projektár automatikusan frissül.</t>
  </si>
  <si>
    <t>TÉTEL</t>
  </si>
  <si>
    <t>VÁLASZTÁS</t>
  </si>
  <si>
    <t>MENNYISÉG</t>
  </si>
  <si>
    <t>EGYSÉGÁR</t>
  </si>
  <si>
    <t>RÉSZÖSSZEG</t>
  </si>
  <si>
    <t>MEGJEGYZÉS</t>
  </si>
  <si>
    <t>Kiindulási weboldal</t>
  </si>
  <si>
    <t>Válassz egy alapcsomagot</t>
  </si>
  <si>
    <t>Extra egyszerű aloldal</t>
  </si>
  <si>
    <t>Igen</t>
  </si>
  <si>
    <t>Összetettebb aloldal</t>
  </si>
  <si>
    <t>Blog / hírek funkció</t>
  </si>
  <si>
    <t>Nem</t>
  </si>
  <si>
    <t>FAQ szekció / összetettebb blokk</t>
  </si>
  <si>
    <t>Időpontfoglaló integráció</t>
  </si>
  <si>
    <t>Külső foglalórendszer bekötése</t>
  </si>
  <si>
    <t>Hírlevél-integráció</t>
  </si>
  <si>
    <t>Feliratkozó űrlap + alap bekötés</t>
  </si>
  <si>
    <t>A pontos díj a mezők és automatizmusok számától függhet</t>
  </si>
  <si>
    <t>Második nyelvi verzió</t>
  </si>
  <si>
    <t>A fordítás külön szolgáltatás lehet</t>
  </si>
  <si>
    <t>Alap WooCommerce webshop</t>
  </si>
  <si>
    <t>Alap termék- és checkoutstruktúra</t>
  </si>
  <si>
    <t>Online fizetés integráció</t>
  </si>
  <si>
    <t>Pl. Barion kompatibilis fizetési megoldás</t>
  </si>
  <si>
    <t>BECSÜLT PROJEKTÁR</t>
  </si>
  <si>
    <t>PROJEKTINDÍTÁS 50%</t>
  </si>
  <si>
    <t>ÁTADÁS ELŐTT 50%</t>
  </si>
  <si>
    <t>A kalkuláció tájékoztató jellegű. A végleges projektárat az igényfelmérés és a szükséges funkciók pontosítása után küldött személyre szabott ajánlat tartalmazza.</t>
  </si>
  <si>
    <t>ÁTADÁS UTÁNI OPCIÓ</t>
  </si>
  <si>
    <t>Karbantartási opció</t>
  </si>
  <si>
    <t>Választás</t>
  </si>
  <si>
    <t>Havi díj</t>
  </si>
  <si>
    <t>Megjegyzés</t>
  </si>
  <si>
    <t>Átadás utáni támogatás</t>
  </si>
  <si>
    <t>Nem kérek</t>
  </si>
  <si>
    <t>Az elsődleges cél az önálló használat; a havi csomag opcionális.</t>
  </si>
  <si>
    <t>Alkalmi módosítás külön is kérhető: 14 900 Ft / óra. A havi karbantartási díj nem része a weboldalkészítési projektárnak.</t>
  </si>
  <si>
    <t>OPCIONÁLIS KIEGÉSZÍTŐ</t>
  </si>
  <si>
    <t>MIT TARTALMAZ?</t>
  </si>
  <si>
    <t>CV / önéletrajz design</t>
  </si>
  <si>
    <t>1-2 oldalas CV vizuális újratervezése a weboldal és az arculat stílusában; meglévő tartalom alapján.</t>
  </si>
  <si>
    <t>Instagram sabloncsomag</t>
  </si>
  <si>
    <t>6 db szerkeszthető Canva-sablon a weboldal vizuális világához igazítva.</t>
  </si>
  <si>
    <t>Márkához illő e-mail aláírás</t>
  </si>
  <si>
    <t>Letisztult, egységes e-mail aláírás elérhetőségekkel és linkekkel, a weboldal arculatához igazítva.</t>
  </si>
  <si>
    <t>Nem kell most döntened. Ezek a kapcsolódó márkaanyagok a weboldal-projekttel együtt, vagy később, az átadás után is megrendelhetők. A cél, hogy a weboldal vizuális világa más ügyfélérintkezési pontokon is következetesen jelenjen meg.</t>
  </si>
  <si>
    <t>ÉVES TECHNIKAI KÖLTSÉGEK</t>
  </si>
  <si>
    <t>Ezek a díjak nem az INKWELL szolgáltatási díjai. A domain, tárhely és esetleges licencek közvetlenül a szolgáltatók felé fizetendő külső költségek.</t>
  </si>
  <si>
    <t>TERVEZÉSI MINIMUM</t>
  </si>
  <si>
    <t>TERVEZÉSI MAXIMUM</t>
  </si>
  <si>
    <t>GYAKORISÁG</t>
  </si>
  <si>
    <t>JELLEMZŐEN SZÜKSÉGES?</t>
  </si>
  <si>
    <t>Domain (.hu)</t>
  </si>
  <si>
    <t>évente</t>
  </si>
  <si>
    <t>A hosszabbítás jellemzően néhány ezer forint/év.</t>
  </si>
  <si>
    <t>WordPress-kompatibilis tárhely</t>
  </si>
  <si>
    <t>A kapacitás és szolgáltató függvényében.</t>
  </si>
  <si>
    <t>Prémium plugin / licenc</t>
  </si>
  <si>
    <t>Esetenként</t>
  </si>
  <si>
    <t>Csak ha a projekt funkciói megkövetelik.</t>
  </si>
  <si>
    <t>SSL tanúsítvány</t>
  </si>
  <si>
    <t>Sok tárhelycsomagban ingyenes Let's Encrypt SSL érhető el.</t>
  </si>
  <si>
    <t>TIPIKUS ÉVES TERVEZÉSI KERET</t>
  </si>
  <si>
    <t>kb. 20 000 - 50 000 Ft / év</t>
  </si>
  <si>
    <t>A WordPress.org maga nyílt forráskódú rendszer. A rendszeres költséget jellemzően nem maga a WordPress, hanem a domain, a tárhely és az esetleges prémium licencek jelentik. A domain és tárhely lehetőség szerint közvetlenül a megrendelő nevére kerül.</t>
  </si>
  <si>
    <t>ÁTADÁS UTÁN</t>
  </si>
  <si>
    <t>A weboldal a tied marad. Az átadás része a betanítás, de ha szeretnéd, a későbbi technikai karbantartást és kisebb módosításokat is átvehetem.</t>
  </si>
  <si>
    <t>LEHETŐSÉG</t>
  </si>
  <si>
    <t>DÍJ</t>
  </si>
  <si>
    <t>Alkalmi módosítás</t>
  </si>
  <si>
    <t>Kisebb tartalmi vagy technikai módosítás, óradíjas elszámolással.</t>
  </si>
  <si>
    <t>Website Care</t>
  </si>
  <si>
    <t>WordPress- és pluginfrissítések, backup ellenőrzés, alap technikai ellenőrzés. Havi díj.</t>
  </si>
  <si>
    <t>Website Care Plus</t>
  </si>
  <si>
    <t>Website Care + legfeljebb kb. 60 perc kisebb tartalmi módosítás és a domain/tárhely adminisztráció koordinálása. Havi díj.</t>
  </si>
  <si>
    <t>Az utánkövetési csomag opcionális. Ha nem kéred, az átadáskor megkapod a szükséges adminisztrátori hozzáférést és a használathoz szükséges betanítást.</t>
  </si>
  <si>
    <t>A TE WEBOLDALAD - ÖSSZESÍTŐ</t>
  </si>
  <si>
    <t>Az alábbi összefoglaló a kalkulátorban megadott választásaid alapján automatikusan frissül.</t>
  </si>
  <si>
    <t>FIZETÉSI ÜTEMEZÉS</t>
  </si>
  <si>
    <t>Projektindításkor</t>
  </si>
  <si>
    <t>Végleges átadás előtt</t>
  </si>
  <si>
    <t>Várható éves külső technikai költség</t>
  </si>
  <si>
    <t>KÖVETKEZŐ LÉPÉS
Küldd el a kitöltött kalkulátort az INKWELL részére. A választásaid alapján rövid igényegyeztetés után személyre szabott, végleges ajánlat készül.</t>
  </si>
  <si>
    <t>Választott havi utánkövetés</t>
  </si>
  <si>
    <t>NEM KELL MOST DÖNTENED
A kapcsolódó márkaanyagokat később, akár a weboldal átadása után is megrendelheted.</t>
  </si>
  <si>
    <t>ÁRKALKULÁCIÓHOZ HASZNÁLT KÜLSŐ FORRÁSOK</t>
  </si>
  <si>
    <t>TÉMA</t>
  </si>
  <si>
    <t>FORRÁS</t>
  </si>
  <si>
    <t>URL</t>
  </si>
  <si>
    <t>WordPress</t>
  </si>
  <si>
    <t>WordPress.org</t>
  </si>
  <si>
    <t>https://wordpress.org/</t>
  </si>
  <si>
    <t>Nyílt forráskódú WordPress platform.</t>
  </si>
  <si>
    <t>.hu domain ár</t>
  </si>
  <si>
    <t>Rackhost</t>
  </si>
  <si>
    <t>https://www.rackhost.hu/domain-tld/hu</t>
  </si>
  <si>
    <t>A .hu hosszabbítás aktuális bruttó ára néhány ezer Ft/év.</t>
  </si>
  <si>
    <t>WordPress tárhely</t>
  </si>
  <si>
    <t>https://www.rackhost.hu/wordpress-webtarhely</t>
  </si>
  <si>
    <t>A kisebb és közepes WordPress tárhelycsomagok éves díjai alapján kialakított tervezési sáv.</t>
  </si>
  <si>
    <t>One Page Website</t>
  </si>
  <si>
    <t>Külön blog- vagy híroldal bejegyzések közzétételéhez, kategorizálásához és későbbi bővítéséhez.</t>
  </si>
  <si>
    <t>Gyakori kérdések vagy más, egyedi felépítésű tartalmi szekció kialakítása a weboldalon.</t>
  </si>
  <si>
    <t>Jelentkezési/ajánlatkérési űrlap</t>
  </si>
  <si>
    <t>Pl. külön Rólam, egyszerű FAQ vagy egyszerű szolgáltatásoldal</t>
  </si>
  <si>
    <t>Egyedibb felépítésű aloldal több tartalmi szekcióval, például részletes szolgáltatásoldal, csomagösszehasonlító oldal, összetett Rólam oldal vagy esettanulmány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</si>
</sst>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26">
    <font>
      <sz val="11"/>
      <name val="Carlito"/>
    </font>
    <font>
      <sz val="24"/>
      <color rgb="FFF3EFE7"/>
      <name val="Georgia"/>
    </font>
    <font>
      <sz val="11"/>
      <color rgb="FFDCD7C9"/>
      <name val="Arial"/>
    </font>
    <font>
      <b/>
      <sz val="10"/>
      <color rgb="FFA27B5B"/>
      <name val="Arial"/>
    </font>
    <font>
      <sz val="18"/>
      <color rgb="FFFFFFFF"/>
      <name val="Georgia"/>
    </font>
    <font>
      <sz val="14"/>
      <color rgb="FF2C3639"/>
      <name val="Georgia"/>
    </font>
    <font>
      <sz val="10"/>
      <color rgb="FF5A6566"/>
      <name val="Arial"/>
    </font>
    <font>
      <sz val="10"/>
      <color rgb="FFF3EFE7"/>
      <name val="Arial"/>
    </font>
    <font>
      <b/>
      <sz val="10"/>
      <color rgb="FFF3EFE7"/>
      <name val="Arial"/>
    </font>
    <font>
      <sz val="10"/>
      <color rgb="FF2C3639"/>
      <name val="Arial"/>
    </font>
    <font>
      <b/>
      <sz val="10"/>
      <color rgb="FF2C3639"/>
      <name val="Arial"/>
    </font>
    <font>
      <sz val="18"/>
      <color rgb="FFF3EFE7"/>
      <name val="Georgia"/>
    </font>
    <font>
      <sz val="24"/>
      <color rgb="FFFFFFFF"/>
      <name val="Georgia"/>
    </font>
    <font>
      <sz val="18"/>
      <color rgb="FF2C3639"/>
      <name val="Georgia"/>
    </font>
    <font>
      <sz val="17"/>
      <color rgb="FFF3EFE7"/>
      <name val="Georgia"/>
    </font>
    <font>
      <sz val="20"/>
      <color rgb="FFFFFFFF"/>
      <name val="Georgia"/>
    </font>
    <font>
      <sz val="15"/>
      <color rgb="FF2C3639"/>
      <name val="Georgia"/>
    </font>
    <font>
      <sz val="16"/>
      <color rgb="FFA27B5B"/>
      <name val="Georgia"/>
    </font>
    <font>
      <sz val="26"/>
      <color rgb="FFFFFFFF"/>
      <name val="Georgia"/>
    </font>
    <font>
      <sz val="16"/>
      <color rgb="FF2C3639"/>
      <name val="Georgia"/>
    </font>
    <font>
      <sz val="20"/>
      <color rgb="FFA27B5B"/>
      <name val="Georgia"/>
    </font>
    <font>
      <sz val="15"/>
      <color rgb="FFF3EFE7"/>
      <name val="Georgia"/>
    </font>
    <font>
      <sz val="11"/>
      <color rgb="FFF3EFE7"/>
      <name val="Arial"/>
    </font>
    <font>
      <sz val="11"/>
      <color rgb="FF2C3639"/>
      <name val="Arial"/>
    </font>
    <font>
      <sz val="11"/>
      <name val="Carlito"/>
    </font>
    <font>
      <sz val="11"/>
      <name val="Georgia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rgb="FF111718"/>
      </patternFill>
    </fill>
    <fill>
      <patternFill patternType="solid">
        <fgColor rgb="FFF3EFE7"/>
      </patternFill>
    </fill>
    <fill>
      <patternFill patternType="solid">
        <fgColor rgb="FFA27B5B"/>
      </patternFill>
    </fill>
    <fill>
      <patternFill patternType="solid">
        <fgColor rgb="FF3F4E4F"/>
      </patternFill>
    </fill>
    <fill>
      <patternFill patternType="solid">
        <fgColor rgb="FFDCD7C9"/>
      </patternFill>
    </fill>
    <fill>
      <patternFill patternType="solid">
        <fgColor rgb="FFE9E3D8"/>
      </patternFill>
    </fill>
    <fill>
      <patternFill patternType="solid">
        <fgColor rgb="FFDCD7C9"/>
      </patternFill>
    </fill>
    <fill>
      <patternFill patternType="solid">
        <fgColor rgb="FFF3EFE7"/>
        <bgColor indexed="64"/>
      </patternFill>
    </fill>
  </fills>
  <borders count="5">
    <border>
      <left/>
      <right/>
      <top/>
      <bottom/>
      <diagonal/>
    </border>
    <border>
      <left style="thin">
        <color rgb="FFA27B5B"/>
      </left>
      <right style="thin">
        <color rgb="FFA27B5B"/>
      </right>
      <top style="thin">
        <color rgb="FFA27B5B"/>
      </top>
      <bottom/>
      <diagonal/>
    </border>
    <border>
      <left style="thin">
        <color rgb="FFA27B5B"/>
      </left>
      <right style="thin">
        <color rgb="FFA27B5B"/>
      </right>
      <top/>
      <bottom/>
      <diagonal/>
    </border>
    <border>
      <left style="thin">
        <color rgb="FFA27B5B"/>
      </left>
      <right style="thin">
        <color rgb="FFA27B5B"/>
      </right>
      <top style="thin">
        <color rgb="FFA27B5B"/>
      </top>
      <bottom style="thin">
        <color rgb="FFA27B5B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4" fillId="0" borderId="0"/>
  </cellStyleXfs>
  <cellXfs count="41">
    <xf numFmtId="0" fontId="0" fillId="0" borderId="0" xfId="0"/>
    <xf numFmtId="0" fontId="8" fillId="5" borderId="0" xfId="1" applyFont="1" applyFill="1"/>
    <xf numFmtId="0" fontId="8" fillId="5" borderId="0" xfId="1" applyFont="1" applyFill="1" applyAlignment="1">
      <alignment horizontal="center"/>
    </xf>
    <xf numFmtId="0" fontId="8" fillId="5" borderId="0" xfId="1" applyFont="1" applyFill="1" applyAlignment="1">
      <alignment horizontal="center" vertical="center"/>
    </xf>
    <xf numFmtId="0" fontId="9" fillId="3" borderId="0" xfId="1" applyFont="1" applyFill="1" applyAlignment="1">
      <alignment vertical="top" wrapText="1"/>
    </xf>
    <xf numFmtId="0" fontId="10" fillId="6" borderId="2" xfId="1" applyFont="1" applyFill="1" applyBorder="1" applyAlignment="1">
      <alignment vertical="top" wrapText="1"/>
    </xf>
    <xf numFmtId="164" fontId="9" fillId="3" borderId="0" xfId="1" applyNumberFormat="1" applyFont="1" applyFill="1" applyAlignment="1">
      <alignment vertical="top" wrapText="1"/>
    </xf>
    <xf numFmtId="0" fontId="9" fillId="3" borderId="0" xfId="1" applyFont="1" applyFill="1" applyAlignment="1">
      <alignment horizontal="center" vertical="top" wrapText="1"/>
    </xf>
    <xf numFmtId="0" fontId="10" fillId="6" borderId="1" xfId="1" applyFont="1" applyFill="1" applyBorder="1" applyAlignment="1">
      <alignment horizontal="center" vertical="top" wrapText="1"/>
    </xf>
    <xf numFmtId="0" fontId="10" fillId="6" borderId="2" xfId="1" applyFont="1" applyFill="1" applyBorder="1" applyAlignment="1">
      <alignment horizontal="center" vertical="top" wrapText="1"/>
    </xf>
    <xf numFmtId="0" fontId="10" fillId="7" borderId="0" xfId="1" applyFont="1" applyFill="1"/>
    <xf numFmtId="0" fontId="10" fillId="6" borderId="3" xfId="1" applyFont="1" applyFill="1" applyBorder="1" applyAlignment="1">
      <alignment vertical="top" wrapText="1"/>
    </xf>
    <xf numFmtId="0" fontId="0" fillId="8" borderId="0" xfId="1" applyFont="1" applyFill="1" applyAlignment="1">
      <alignment wrapText="1"/>
    </xf>
    <xf numFmtId="0" fontId="0" fillId="0" borderId="0" xfId="0"/>
    <xf numFmtId="0" fontId="10" fillId="6" borderId="4" xfId="1" applyFont="1" applyFill="1" applyBorder="1" applyAlignment="1">
      <alignment vertical="top" wrapText="1"/>
    </xf>
    <xf numFmtId="0" fontId="7" fillId="5" borderId="0" xfId="1" applyFont="1" applyFill="1" applyAlignment="1">
      <alignment vertical="center" wrapText="1"/>
    </xf>
    <xf numFmtId="0" fontId="3" fillId="3" borderId="0" xfId="1" applyFont="1" applyFill="1"/>
    <xf numFmtId="0" fontId="4" fillId="4" borderId="0" xfId="1" applyFont="1" applyFill="1" applyAlignment="1">
      <alignment horizontal="center" vertical="center"/>
    </xf>
    <xf numFmtId="0" fontId="5" fillId="3" borderId="0" xfId="1" applyFont="1" applyFill="1"/>
    <xf numFmtId="0" fontId="6" fillId="3" borderId="0" xfId="1" applyFont="1" applyFill="1" applyAlignment="1">
      <alignment wrapText="1"/>
    </xf>
    <xf numFmtId="0" fontId="1" fillId="2" borderId="0" xfId="1" applyFont="1" applyFill="1" applyAlignment="1">
      <alignment vertical="center"/>
    </xf>
    <xf numFmtId="0" fontId="2" fillId="2" borderId="0" xfId="1" applyFont="1" applyFill="1" applyAlignment="1">
      <alignment vertical="top" wrapText="1"/>
    </xf>
    <xf numFmtId="0" fontId="11" fillId="2" borderId="0" xfId="1" applyFont="1" applyFill="1" applyAlignment="1">
      <alignment vertical="center"/>
    </xf>
    <xf numFmtId="0" fontId="10" fillId="7" borderId="0" xfId="1" applyFont="1" applyFill="1" applyAlignment="1">
      <alignment vertical="center"/>
    </xf>
    <xf numFmtId="164" fontId="13" fillId="7" borderId="0" xfId="1" applyNumberFormat="1" applyFont="1" applyFill="1" applyAlignment="1">
      <alignment horizontal="center" vertical="center"/>
    </xf>
    <xf numFmtId="164" fontId="12" fillId="4" borderId="0" xfId="1" applyNumberFormat="1" applyFont="1" applyFill="1" applyAlignment="1">
      <alignment horizontal="center" vertical="center"/>
    </xf>
    <xf numFmtId="0" fontId="14" fillId="2" borderId="0" xfId="1" applyFont="1" applyFill="1" applyAlignment="1">
      <alignment vertical="center"/>
    </xf>
    <xf numFmtId="0" fontId="15" fillId="4" borderId="0" xfId="1" applyFont="1" applyFill="1" applyAlignment="1">
      <alignment horizontal="center" vertical="center"/>
    </xf>
    <xf numFmtId="0" fontId="9" fillId="7" borderId="0" xfId="1" applyFont="1" applyFill="1" applyAlignment="1">
      <alignment vertical="center" wrapText="1"/>
    </xf>
    <xf numFmtId="0" fontId="16" fillId="3" borderId="0" xfId="1" applyFont="1" applyFill="1" applyAlignment="1">
      <alignment vertical="center"/>
    </xf>
    <xf numFmtId="164" fontId="17" fillId="7" borderId="0" xfId="1" applyNumberFormat="1" applyFont="1" applyFill="1" applyAlignment="1">
      <alignment horizontal="center" vertical="center"/>
    </xf>
    <xf numFmtId="0" fontId="6" fillId="3" borderId="0" xfId="1" applyFont="1" applyFill="1" applyAlignment="1">
      <alignment vertical="center" wrapText="1"/>
    </xf>
    <xf numFmtId="0" fontId="16" fillId="7" borderId="0" xfId="1" applyFont="1" applyFill="1" applyAlignment="1">
      <alignment vertical="center"/>
    </xf>
    <xf numFmtId="0" fontId="23" fillId="3" borderId="0" xfId="1" applyFont="1" applyFill="1" applyAlignment="1">
      <alignment horizontal="center" vertical="center" wrapText="1"/>
    </xf>
    <xf numFmtId="0" fontId="19" fillId="7" borderId="0" xfId="1" applyFont="1" applyFill="1" applyAlignment="1">
      <alignment vertical="center"/>
    </xf>
    <xf numFmtId="164" fontId="20" fillId="3" borderId="0" xfId="1" applyNumberFormat="1" applyFont="1" applyFill="1" applyAlignment="1">
      <alignment horizontal="center" vertical="center"/>
    </xf>
    <xf numFmtId="0" fontId="21" fillId="5" borderId="0" xfId="1" applyFont="1" applyFill="1" applyAlignment="1">
      <alignment vertical="center"/>
    </xf>
    <xf numFmtId="0" fontId="13" fillId="7" borderId="0" xfId="1" applyFont="1" applyFill="1" applyAlignment="1">
      <alignment horizontal="center" vertical="center"/>
    </xf>
    <xf numFmtId="0" fontId="22" fillId="2" borderId="0" xfId="1" applyFont="1" applyFill="1" applyAlignment="1">
      <alignment vertical="center" wrapText="1"/>
    </xf>
    <xf numFmtId="164" fontId="18" fillId="4" borderId="0" xfId="1" applyNumberFormat="1" applyFont="1" applyFill="1" applyAlignment="1">
      <alignment horizontal="center" vertical="center"/>
    </xf>
    <xf numFmtId="164" fontId="25" fillId="9" borderId="0" xfId="1" applyNumberFormat="1" applyFont="1" applyFill="1"/>
  </cellXfs>
  <cellStyles count="2">
    <cellStyle name="Normal" xfId="1" xr:uid="{00000000-0005-0000-0000-000000000000}"/>
    <cellStyle name="Normál" xfId="0" builtinId="0"/>
  </cellStyles>
  <dxfs count="0"/>
  <tableStyles count="0" defaultTableStyle="TableStyleMedium2" defaultPivotStyle="PivotStyleLight16"/>
  <colors>
    <mruColors>
      <color rgb="FFF3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workbookViewId="0">
      <selection activeCell="B31" sqref="B31"/>
    </sheetView>
  </sheetViews>
  <sheetFormatPr defaultRowHeight="14.25"/>
  <cols>
    <col min="1" max="1" width="8" customWidth="1"/>
    <col min="2" max="2" width="19.625" customWidth="1"/>
    <col min="3" max="8" width="17" customWidth="1"/>
  </cols>
  <sheetData>
    <row r="1" spans="1:8">
      <c r="A1" s="20" t="s">
        <v>0</v>
      </c>
      <c r="B1" s="20"/>
      <c r="C1" s="20"/>
      <c r="D1" s="20"/>
      <c r="E1" s="20"/>
      <c r="F1" s="20"/>
      <c r="G1" s="20"/>
      <c r="H1" s="20"/>
    </row>
    <row r="2" spans="1:8">
      <c r="A2" s="20"/>
      <c r="B2" s="20"/>
      <c r="C2" s="20"/>
      <c r="D2" s="20"/>
      <c r="E2" s="20"/>
      <c r="F2" s="20"/>
      <c r="G2" s="20"/>
      <c r="H2" s="20"/>
    </row>
    <row r="3" spans="1:8">
      <c r="A3" s="20"/>
      <c r="B3" s="20"/>
      <c r="C3" s="20"/>
      <c r="D3" s="20"/>
      <c r="E3" s="20"/>
      <c r="F3" s="20"/>
      <c r="G3" s="20"/>
      <c r="H3" s="20"/>
    </row>
    <row r="4" spans="1:8" ht="38.1" customHeight="1">
      <c r="A4" s="21" t="s">
        <v>1</v>
      </c>
      <c r="B4" s="21"/>
      <c r="C4" s="21"/>
      <c r="D4" s="21"/>
      <c r="E4" s="21"/>
      <c r="F4" s="21"/>
      <c r="G4" s="21"/>
      <c r="H4" s="21"/>
    </row>
    <row r="6" spans="1:8">
      <c r="A6" s="16" t="s">
        <v>2</v>
      </c>
      <c r="B6" s="16"/>
      <c r="C6" s="16"/>
      <c r="D6" s="16"/>
      <c r="E6" s="16"/>
      <c r="F6" s="16"/>
      <c r="G6" s="16"/>
      <c r="H6" s="16"/>
    </row>
    <row r="8" spans="1:8" ht="18">
      <c r="A8" s="17" t="s">
        <v>3</v>
      </c>
      <c r="B8" s="18" t="s">
        <v>4</v>
      </c>
      <c r="C8" s="18"/>
      <c r="D8" s="18"/>
      <c r="E8" s="18"/>
      <c r="F8" s="18"/>
      <c r="G8" s="18"/>
      <c r="H8" s="18"/>
    </row>
    <row r="9" spans="1:8">
      <c r="A9" s="17"/>
      <c r="B9" s="19" t="s">
        <v>5</v>
      </c>
      <c r="C9" s="19"/>
      <c r="D9" s="19"/>
      <c r="E9" s="19"/>
      <c r="F9" s="19"/>
      <c r="G9" s="19"/>
      <c r="H9" s="19"/>
    </row>
    <row r="11" spans="1:8" ht="18">
      <c r="A11" s="17" t="s">
        <v>6</v>
      </c>
      <c r="B11" s="18" t="s">
        <v>7</v>
      </c>
      <c r="C11" s="18"/>
      <c r="D11" s="18"/>
      <c r="E11" s="18"/>
      <c r="F11" s="18"/>
      <c r="G11" s="18"/>
      <c r="H11" s="18"/>
    </row>
    <row r="12" spans="1:8">
      <c r="A12" s="17"/>
      <c r="B12" s="19" t="s">
        <v>8</v>
      </c>
      <c r="C12" s="19"/>
      <c r="D12" s="19"/>
      <c r="E12" s="19"/>
      <c r="F12" s="19"/>
      <c r="G12" s="19"/>
      <c r="H12" s="19"/>
    </row>
    <row r="14" spans="1:8" ht="18">
      <c r="A14" s="17" t="s">
        <v>9</v>
      </c>
      <c r="B14" s="18" t="s">
        <v>10</v>
      </c>
      <c r="C14" s="18"/>
      <c r="D14" s="18"/>
      <c r="E14" s="18"/>
      <c r="F14" s="18"/>
      <c r="G14" s="18"/>
      <c r="H14" s="18"/>
    </row>
    <row r="15" spans="1:8">
      <c r="A15" s="17"/>
      <c r="B15" s="19" t="s">
        <v>11</v>
      </c>
      <c r="C15" s="19"/>
      <c r="D15" s="19"/>
      <c r="E15" s="19"/>
      <c r="F15" s="19"/>
      <c r="G15" s="19"/>
      <c r="H15" s="19"/>
    </row>
    <row r="17" spans="1:8" ht="18">
      <c r="A17" s="17" t="s">
        <v>12</v>
      </c>
      <c r="B17" s="18" t="s">
        <v>13</v>
      </c>
      <c r="C17" s="18"/>
      <c r="D17" s="18"/>
      <c r="E17" s="18"/>
      <c r="F17" s="18"/>
      <c r="G17" s="18"/>
      <c r="H17" s="18"/>
    </row>
    <row r="18" spans="1:8">
      <c r="A18" s="17"/>
      <c r="B18" s="19" t="s">
        <v>14</v>
      </c>
      <c r="C18" s="19"/>
      <c r="D18" s="19"/>
      <c r="E18" s="19"/>
      <c r="F18" s="19"/>
      <c r="G18" s="19"/>
      <c r="H18" s="19"/>
    </row>
    <row r="20" spans="1:8" ht="18">
      <c r="A20" s="17" t="s">
        <v>15</v>
      </c>
      <c r="B20" s="18" t="s">
        <v>16</v>
      </c>
      <c r="C20" s="18"/>
      <c r="D20" s="18"/>
      <c r="E20" s="18"/>
      <c r="F20" s="18"/>
      <c r="G20" s="18"/>
      <c r="H20" s="18"/>
    </row>
    <row r="21" spans="1:8">
      <c r="A21" s="17"/>
      <c r="B21" s="19" t="s">
        <v>17</v>
      </c>
      <c r="C21" s="19"/>
      <c r="D21" s="19"/>
      <c r="E21" s="19"/>
      <c r="F21" s="19"/>
      <c r="G21" s="19"/>
      <c r="H21" s="19"/>
    </row>
    <row r="24" spans="1:8" ht="30" customHeight="1">
      <c r="A24" s="15" t="s">
        <v>18</v>
      </c>
      <c r="B24" s="15"/>
      <c r="C24" s="15"/>
      <c r="D24" s="15"/>
      <c r="E24" s="15"/>
      <c r="F24" s="15"/>
      <c r="G24" s="15"/>
      <c r="H24" s="15"/>
    </row>
    <row r="25" spans="1:8" ht="30" customHeight="1">
      <c r="A25" s="15"/>
      <c r="B25" s="15"/>
      <c r="C25" s="15"/>
      <c r="D25" s="15"/>
      <c r="E25" s="15"/>
      <c r="F25" s="15"/>
      <c r="G25" s="15"/>
      <c r="H25" s="15"/>
    </row>
    <row r="26" spans="1:8">
      <c r="A26" s="16" t="s">
        <v>19</v>
      </c>
      <c r="B26" s="16"/>
    </row>
    <row r="28" spans="1:8" ht="18">
      <c r="A28" s="17" t="s">
        <v>20</v>
      </c>
      <c r="B28" s="18" t="s">
        <v>21</v>
      </c>
      <c r="C28" s="18"/>
      <c r="D28" s="18"/>
      <c r="E28" s="18"/>
      <c r="F28" s="18"/>
      <c r="G28" s="18"/>
      <c r="H28" s="18"/>
    </row>
    <row r="29" spans="1:8">
      <c r="A29" s="17"/>
      <c r="B29" s="19" t="s">
        <v>22</v>
      </c>
      <c r="C29" s="19"/>
      <c r="D29" s="19"/>
      <c r="E29" s="19"/>
      <c r="F29" s="19"/>
      <c r="G29" s="19"/>
      <c r="H29" s="19"/>
    </row>
  </sheetData>
  <mergeCells count="23">
    <mergeCell ref="A1:H3"/>
    <mergeCell ref="A4:H4"/>
    <mergeCell ref="A6:H6"/>
    <mergeCell ref="A8:A9"/>
    <mergeCell ref="B8:H8"/>
    <mergeCell ref="B9:H9"/>
    <mergeCell ref="A11:A12"/>
    <mergeCell ref="B11:H11"/>
    <mergeCell ref="B12:H12"/>
    <mergeCell ref="A14:A15"/>
    <mergeCell ref="B14:H14"/>
    <mergeCell ref="B15:H15"/>
    <mergeCell ref="A17:A18"/>
    <mergeCell ref="B17:H17"/>
    <mergeCell ref="B18:H18"/>
    <mergeCell ref="A20:A21"/>
    <mergeCell ref="B20:H20"/>
    <mergeCell ref="B21:H21"/>
    <mergeCell ref="A24:H25"/>
    <mergeCell ref="A26:B26"/>
    <mergeCell ref="A28:A29"/>
    <mergeCell ref="B28:H28"/>
    <mergeCell ref="B29:H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6"/>
  <sheetViews>
    <sheetView topLeftCell="A19" workbookViewId="0">
      <selection activeCell="B42" sqref="B42"/>
    </sheetView>
  </sheetViews>
  <sheetFormatPr defaultRowHeight="14.25"/>
  <cols>
    <col min="1" max="1" width="29" customWidth="1"/>
    <col min="2" max="2" width="24" customWidth="1"/>
    <col min="3" max="3" width="11" customWidth="1"/>
    <col min="4" max="5" width="15" customWidth="1"/>
    <col min="6" max="6" width="33" customWidth="1"/>
  </cols>
  <sheetData>
    <row r="1" spans="1:6">
      <c r="A1" s="20" t="s">
        <v>23</v>
      </c>
      <c r="B1" s="20"/>
      <c r="C1" s="20"/>
      <c r="D1" s="20"/>
      <c r="E1" s="20"/>
      <c r="F1" s="20"/>
    </row>
    <row r="2" spans="1:6">
      <c r="A2" s="20"/>
      <c r="B2" s="20"/>
      <c r="C2" s="20"/>
      <c r="D2" s="20"/>
      <c r="E2" s="20"/>
      <c r="F2" s="20"/>
    </row>
    <row r="3" spans="1:6">
      <c r="A3" s="20"/>
      <c r="B3" s="20"/>
      <c r="C3" s="20"/>
      <c r="D3" s="20"/>
      <c r="E3" s="20"/>
      <c r="F3" s="20"/>
    </row>
    <row r="4" spans="1:6">
      <c r="A4" s="21" t="s">
        <v>24</v>
      </c>
      <c r="B4" s="21"/>
      <c r="C4" s="21"/>
      <c r="D4" s="21"/>
      <c r="E4" s="21"/>
      <c r="F4" s="21"/>
    </row>
    <row r="6" spans="1:6" ht="15" thickBo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</row>
    <row r="7" spans="1:6" ht="15" thickBot="1">
      <c r="A7" s="4" t="s">
        <v>31</v>
      </c>
      <c r="B7" s="14" t="s">
        <v>126</v>
      </c>
      <c r="C7" s="7">
        <v>1</v>
      </c>
      <c r="D7" s="6">
        <f>IF(B7="One Page Website",149000,IF(B7="Essential Website",219000,IF(B7="Business Website",299000,0)))</f>
        <v>149000</v>
      </c>
      <c r="E7" s="6">
        <f>D7</f>
        <v>149000</v>
      </c>
      <c r="F7" s="4" t="s">
        <v>32</v>
      </c>
    </row>
    <row r="8" spans="1:6" ht="25.5">
      <c r="A8" s="4" t="s">
        <v>33</v>
      </c>
      <c r="B8" s="5" t="s">
        <v>37</v>
      </c>
      <c r="C8" s="8">
        <v>0</v>
      </c>
      <c r="D8" s="6">
        <v>19900</v>
      </c>
      <c r="E8" s="6">
        <f>IF(B8="Igen",C8*D8,0)</f>
        <v>0</v>
      </c>
      <c r="F8" s="4" t="s">
        <v>130</v>
      </c>
    </row>
    <row r="9" spans="1:6" ht="63.75">
      <c r="A9" s="4" t="s">
        <v>35</v>
      </c>
      <c r="B9" s="5" t="s">
        <v>37</v>
      </c>
      <c r="C9" s="9">
        <v>0</v>
      </c>
      <c r="D9" s="6">
        <v>29900</v>
      </c>
      <c r="E9" s="6">
        <f>IF(B9="Igen",C9*D9,0)</f>
        <v>0</v>
      </c>
      <c r="F9" s="4" t="s">
        <v>131</v>
      </c>
    </row>
    <row r="10" spans="1:6" ht="38.25">
      <c r="A10" s="4" t="s">
        <v>36</v>
      </c>
      <c r="B10" s="5" t="s">
        <v>37</v>
      </c>
      <c r="C10" s="9">
        <v>0</v>
      </c>
      <c r="D10" s="6">
        <v>24900</v>
      </c>
      <c r="E10" s="6">
        <f t="shared" ref="E10:E17" si="0">IF(B10="Igen",D10,0)</f>
        <v>0</v>
      </c>
      <c r="F10" s="4" t="s">
        <v>127</v>
      </c>
    </row>
    <row r="11" spans="1:6" ht="38.25">
      <c r="A11" s="4" t="s">
        <v>38</v>
      </c>
      <c r="B11" s="5" t="s">
        <v>37</v>
      </c>
      <c r="C11" s="9">
        <v>0</v>
      </c>
      <c r="D11" s="6">
        <v>14900</v>
      </c>
      <c r="E11" s="6">
        <f t="shared" si="0"/>
        <v>0</v>
      </c>
      <c r="F11" s="4" t="s">
        <v>128</v>
      </c>
    </row>
    <row r="12" spans="1:6">
      <c r="A12" s="4" t="s">
        <v>39</v>
      </c>
      <c r="B12" s="5" t="s">
        <v>37</v>
      </c>
      <c r="C12" s="9">
        <v>0</v>
      </c>
      <c r="D12" s="6">
        <v>34900</v>
      </c>
      <c r="E12" s="6">
        <f t="shared" si="0"/>
        <v>0</v>
      </c>
      <c r="F12" s="4" t="s">
        <v>40</v>
      </c>
    </row>
    <row r="13" spans="1:6">
      <c r="A13" s="4" t="s">
        <v>41</v>
      </c>
      <c r="B13" s="5" t="s">
        <v>37</v>
      </c>
      <c r="C13" s="9">
        <v>0</v>
      </c>
      <c r="D13" s="6">
        <v>24900</v>
      </c>
      <c r="E13" s="6">
        <f t="shared" si="0"/>
        <v>0</v>
      </c>
      <c r="F13" s="4" t="s">
        <v>42</v>
      </c>
    </row>
    <row r="14" spans="1:6" ht="25.5">
      <c r="A14" s="4" t="s">
        <v>129</v>
      </c>
      <c r="B14" s="5" t="s">
        <v>37</v>
      </c>
      <c r="C14" s="9">
        <v>0</v>
      </c>
      <c r="D14" s="6">
        <v>24900</v>
      </c>
      <c r="E14" s="6">
        <f t="shared" si="0"/>
        <v>0</v>
      </c>
      <c r="F14" s="4" t="s">
        <v>43</v>
      </c>
    </row>
    <row r="15" spans="1:6">
      <c r="A15" s="4" t="s">
        <v>44</v>
      </c>
      <c r="B15" s="5" t="s">
        <v>37</v>
      </c>
      <c r="C15" s="9">
        <v>0</v>
      </c>
      <c r="D15" s="6">
        <v>59900</v>
      </c>
      <c r="E15" s="6">
        <f t="shared" si="0"/>
        <v>0</v>
      </c>
      <c r="F15" s="4" t="s">
        <v>45</v>
      </c>
    </row>
    <row r="16" spans="1:6">
      <c r="A16" s="4" t="s">
        <v>46</v>
      </c>
      <c r="B16" s="5" t="s">
        <v>37</v>
      </c>
      <c r="C16" s="9">
        <v>0</v>
      </c>
      <c r="D16" s="6">
        <v>119900</v>
      </c>
      <c r="E16" s="6">
        <f t="shared" si="0"/>
        <v>0</v>
      </c>
      <c r="F16" s="4" t="s">
        <v>47</v>
      </c>
    </row>
    <row r="17" spans="1:6">
      <c r="A17" s="4" t="s">
        <v>48</v>
      </c>
      <c r="B17" s="5" t="s">
        <v>37</v>
      </c>
      <c r="C17" s="9">
        <v>0</v>
      </c>
      <c r="D17" s="6">
        <v>29900</v>
      </c>
      <c r="E17" s="6">
        <f t="shared" si="0"/>
        <v>0</v>
      </c>
      <c r="F17" s="4" t="s">
        <v>49</v>
      </c>
    </row>
    <row r="20" spans="1:6">
      <c r="A20" s="22" t="s">
        <v>50</v>
      </c>
      <c r="B20" s="22"/>
      <c r="C20" s="22"/>
      <c r="D20" s="25">
        <f>SUM(E7:E17)+SUM(E42:E44)</f>
        <v>149000</v>
      </c>
      <c r="E20" s="25"/>
      <c r="F20" s="25"/>
    </row>
    <row r="21" spans="1:6">
      <c r="A21" s="22"/>
      <c r="B21" s="22"/>
      <c r="C21" s="22"/>
      <c r="D21" s="25"/>
      <c r="E21" s="25"/>
      <c r="F21" s="25"/>
    </row>
    <row r="23" spans="1:6">
      <c r="A23" s="23" t="s">
        <v>51</v>
      </c>
      <c r="B23" s="23"/>
      <c r="C23" s="23"/>
      <c r="D23" s="24">
        <f>D20*50%</f>
        <v>74500</v>
      </c>
      <c r="E23" s="24"/>
      <c r="F23" s="24"/>
    </row>
    <row r="24" spans="1:6">
      <c r="A24" s="23"/>
      <c r="B24" s="23"/>
      <c r="C24" s="23"/>
      <c r="D24" s="24"/>
      <c r="E24" s="24"/>
      <c r="F24" s="24"/>
    </row>
    <row r="26" spans="1:6">
      <c r="A26" s="23" t="s">
        <v>52</v>
      </c>
      <c r="B26" s="23"/>
      <c r="C26" s="23"/>
      <c r="D26" s="24">
        <f>D20*50%</f>
        <v>74500</v>
      </c>
      <c r="E26" s="24"/>
      <c r="F26" s="24"/>
    </row>
    <row r="27" spans="1:6">
      <c r="A27" s="23"/>
      <c r="B27" s="23"/>
      <c r="C27" s="23"/>
      <c r="D27" s="24"/>
      <c r="E27" s="24"/>
      <c r="F27" s="24"/>
    </row>
    <row r="29" spans="1:6">
      <c r="A29" s="15" t="s">
        <v>53</v>
      </c>
      <c r="B29" s="15"/>
      <c r="C29" s="15"/>
      <c r="D29" s="15"/>
      <c r="E29" s="15"/>
      <c r="F29" s="15"/>
    </row>
    <row r="30" spans="1:6">
      <c r="A30" s="15"/>
      <c r="B30" s="15"/>
      <c r="C30" s="15"/>
      <c r="D30" s="15"/>
      <c r="E30" s="15"/>
      <c r="F30" s="15"/>
    </row>
    <row r="31" spans="1:6">
      <c r="A31" s="15"/>
      <c r="B31" s="15"/>
      <c r="C31" s="15"/>
      <c r="D31" s="15"/>
      <c r="E31" s="15"/>
      <c r="F31" s="15"/>
    </row>
    <row r="33" spans="1:6" ht="23.25">
      <c r="A33" s="22" t="s">
        <v>54</v>
      </c>
      <c r="B33" s="22"/>
      <c r="C33" s="22"/>
      <c r="D33" s="22"/>
      <c r="E33" s="22"/>
      <c r="F33" s="22"/>
    </row>
    <row r="34" spans="1:6">
      <c r="A34" s="10" t="s">
        <v>55</v>
      </c>
      <c r="B34" s="10" t="s">
        <v>56</v>
      </c>
      <c r="C34" s="10"/>
      <c r="D34" s="10" t="s">
        <v>57</v>
      </c>
      <c r="E34" s="10"/>
      <c r="F34" s="10" t="s">
        <v>58</v>
      </c>
    </row>
    <row r="35" spans="1:6" ht="25.5">
      <c r="A35" s="4" t="s">
        <v>59</v>
      </c>
      <c r="B35" s="11" t="s">
        <v>60</v>
      </c>
      <c r="C35" s="4"/>
      <c r="D35" s="6">
        <f>IF(B35="Website Care",9900,IF(B35="Website Care Plus",19900,0))</f>
        <v>0</v>
      </c>
      <c r="E35" s="4"/>
      <c r="F35" s="4" t="s">
        <v>61</v>
      </c>
    </row>
    <row r="36" spans="1:6" ht="14.25" customHeight="1">
      <c r="A36" s="15" t="s">
        <v>62</v>
      </c>
      <c r="B36" s="15"/>
      <c r="C36" s="15"/>
      <c r="D36" s="15"/>
      <c r="E36" s="15"/>
      <c r="F36" s="15"/>
    </row>
    <row r="37" spans="1:6">
      <c r="A37" s="15"/>
      <c r="B37" s="15"/>
      <c r="C37" s="15"/>
      <c r="D37" s="15"/>
      <c r="E37" s="15"/>
      <c r="F37" s="15"/>
    </row>
    <row r="40" spans="1:6" ht="24" customHeight="1">
      <c r="A40" s="22" t="s">
        <v>19</v>
      </c>
      <c r="B40" s="22"/>
      <c r="C40" s="22"/>
      <c r="D40" s="22"/>
      <c r="E40" s="22"/>
      <c r="F40" s="22"/>
    </row>
    <row r="41" spans="1:6">
      <c r="A41" s="3" t="s">
        <v>63</v>
      </c>
      <c r="B41" s="3" t="s">
        <v>26</v>
      </c>
      <c r="C41" s="3" t="s">
        <v>27</v>
      </c>
      <c r="D41" s="3" t="s">
        <v>28</v>
      </c>
      <c r="E41" s="3" t="s">
        <v>29</v>
      </c>
      <c r="F41" s="3" t="s">
        <v>64</v>
      </c>
    </row>
    <row r="42" spans="1:6" ht="38.25">
      <c r="A42" s="4" t="s">
        <v>65</v>
      </c>
      <c r="B42" s="12" t="s">
        <v>37</v>
      </c>
      <c r="C42" s="12">
        <v>1</v>
      </c>
      <c r="D42" s="6">
        <v>24900</v>
      </c>
      <c r="E42" s="6">
        <f>IF(B42="Igen",C42*D42,0)</f>
        <v>0</v>
      </c>
      <c r="F42" s="4" t="s">
        <v>66</v>
      </c>
    </row>
    <row r="43" spans="1:6" ht="25.5">
      <c r="A43" s="4" t="s">
        <v>67</v>
      </c>
      <c r="B43" s="12" t="s">
        <v>37</v>
      </c>
      <c r="C43" s="12">
        <v>1</v>
      </c>
      <c r="D43" s="6">
        <v>39900</v>
      </c>
      <c r="E43" s="6">
        <f>IF(B43="Igen",C43*D43,0)</f>
        <v>0</v>
      </c>
      <c r="F43" s="4" t="s">
        <v>68</v>
      </c>
    </row>
    <row r="44" spans="1:6" ht="38.25">
      <c r="A44" s="4" t="s">
        <v>69</v>
      </c>
      <c r="B44" s="12" t="s">
        <v>37</v>
      </c>
      <c r="C44" s="12">
        <v>1</v>
      </c>
      <c r="D44" s="6">
        <v>14900</v>
      </c>
      <c r="E44" s="6">
        <f>IF(B44="Igen",C44*D44,0)</f>
        <v>0</v>
      </c>
      <c r="F44" s="4" t="s">
        <v>70</v>
      </c>
    </row>
    <row r="46" spans="1:6" ht="44.1" customHeight="1">
      <c r="A46" s="15" t="s">
        <v>71</v>
      </c>
      <c r="B46" s="15"/>
      <c r="C46" s="15"/>
      <c r="D46" s="15"/>
      <c r="E46" s="15"/>
      <c r="F46" s="15"/>
    </row>
  </sheetData>
  <mergeCells count="15">
    <mergeCell ref="A26:C27"/>
    <mergeCell ref="D26:F27"/>
    <mergeCell ref="A29:F31"/>
    <mergeCell ref="A36:F37"/>
    <mergeCell ref="A1:F3"/>
    <mergeCell ref="A4:F4"/>
    <mergeCell ref="A20:C21"/>
    <mergeCell ref="D20:F21"/>
    <mergeCell ref="A23:C24"/>
    <mergeCell ref="D23:F24"/>
    <mergeCell ref="A46:F46"/>
    <mergeCell ref="A40:C40"/>
    <mergeCell ref="D40:F40"/>
    <mergeCell ref="A33:C33"/>
    <mergeCell ref="D33:F33"/>
  </mergeCells>
  <dataValidations count="5">
    <dataValidation type="list" sqref="B7" xr:uid="{00000000-0002-0000-0100-000000000000}">
      <formula1>"One Page Website,Essential Website,Business Website"</formula1>
    </dataValidation>
    <dataValidation type="list" sqref="C42:C44 C8:C17" xr:uid="{00000000-0002-0000-0100-00000E000000}">
      <formula1>"0,1,2,3,4,5,6,7,8,9,10"</formula1>
    </dataValidation>
    <dataValidation type="list" sqref="B35" xr:uid="{00000000-0002-0000-0100-000012000000}">
      <formula1>"Nem kérek,Website Care,Website Care Plus"</formula1>
    </dataValidation>
    <dataValidation type="list" sqref="B42:B44" xr:uid="{00000000-0002-0000-0100-000013000000}">
      <formula1>"Nem,Igen"</formula1>
    </dataValidation>
    <dataValidation type="list" sqref="B8:B17" xr:uid="{00000000-0002-0000-0100-000001000000}">
      <formula1>"Igen,Nem"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workbookViewId="0">
      <selection sqref="A1:F3"/>
    </sheetView>
  </sheetViews>
  <sheetFormatPr defaultRowHeight="14.25"/>
  <cols>
    <col min="1" max="1" width="28" customWidth="1"/>
    <col min="2" max="5" width="18" customWidth="1"/>
    <col min="6" max="6" width="34" customWidth="1"/>
  </cols>
  <sheetData>
    <row r="1" spans="1:6">
      <c r="A1" s="20" t="s">
        <v>72</v>
      </c>
      <c r="B1" s="20"/>
      <c r="C1" s="20"/>
      <c r="D1" s="20"/>
      <c r="E1" s="20"/>
      <c r="F1" s="20"/>
    </row>
    <row r="2" spans="1:6">
      <c r="A2" s="20"/>
      <c r="B2" s="20"/>
      <c r="C2" s="20"/>
      <c r="D2" s="20"/>
      <c r="E2" s="20"/>
      <c r="F2" s="20"/>
    </row>
    <row r="3" spans="1:6">
      <c r="A3" s="20"/>
      <c r="B3" s="20"/>
      <c r="C3" s="20"/>
      <c r="D3" s="20"/>
      <c r="E3" s="20"/>
      <c r="F3" s="20"/>
    </row>
    <row r="4" spans="1:6">
      <c r="A4" s="21" t="s">
        <v>73</v>
      </c>
      <c r="B4" s="21"/>
      <c r="C4" s="21"/>
      <c r="D4" s="21"/>
      <c r="E4" s="21"/>
      <c r="F4" s="21"/>
    </row>
    <row r="6" spans="1:6">
      <c r="A6" s="2" t="s">
        <v>25</v>
      </c>
      <c r="B6" s="2" t="s">
        <v>74</v>
      </c>
      <c r="C6" s="2" t="s">
        <v>75</v>
      </c>
      <c r="D6" s="2" t="s">
        <v>76</v>
      </c>
      <c r="E6" s="2" t="s">
        <v>77</v>
      </c>
      <c r="F6" s="2" t="s">
        <v>30</v>
      </c>
    </row>
    <row r="7" spans="1:6" ht="25.5">
      <c r="A7" s="4" t="s">
        <v>78</v>
      </c>
      <c r="B7" s="6">
        <v>3000</v>
      </c>
      <c r="C7" s="6">
        <v>6000</v>
      </c>
      <c r="D7" s="4" t="s">
        <v>79</v>
      </c>
      <c r="E7" s="4" t="s">
        <v>34</v>
      </c>
      <c r="F7" s="4" t="s">
        <v>80</v>
      </c>
    </row>
    <row r="8" spans="1:6">
      <c r="A8" s="4" t="s">
        <v>81</v>
      </c>
      <c r="B8" s="6">
        <v>19000</v>
      </c>
      <c r="C8" s="6">
        <v>40000</v>
      </c>
      <c r="D8" s="4" t="s">
        <v>79</v>
      </c>
      <c r="E8" s="4" t="s">
        <v>34</v>
      </c>
      <c r="F8" s="4" t="s">
        <v>82</v>
      </c>
    </row>
    <row r="9" spans="1:6">
      <c r="A9" s="4" t="s">
        <v>83</v>
      </c>
      <c r="B9" s="6">
        <v>0</v>
      </c>
      <c r="C9" s="6">
        <v>50000</v>
      </c>
      <c r="D9" s="4" t="s">
        <v>79</v>
      </c>
      <c r="E9" s="4" t="s">
        <v>84</v>
      </c>
      <c r="F9" s="4" t="s">
        <v>85</v>
      </c>
    </row>
    <row r="10" spans="1:6" ht="25.5">
      <c r="A10" s="4" t="s">
        <v>86</v>
      </c>
      <c r="B10" s="6">
        <v>0</v>
      </c>
      <c r="C10" s="6">
        <v>0</v>
      </c>
      <c r="D10" s="4" t="s">
        <v>79</v>
      </c>
      <c r="E10" s="4" t="s">
        <v>34</v>
      </c>
      <c r="F10" s="4" t="s">
        <v>87</v>
      </c>
    </row>
    <row r="13" spans="1:6">
      <c r="A13" s="26" t="s">
        <v>88</v>
      </c>
      <c r="B13" s="26"/>
      <c r="C13" s="26"/>
      <c r="D13" s="27" t="s">
        <v>89</v>
      </c>
      <c r="E13" s="27"/>
      <c r="F13" s="27"/>
    </row>
    <row r="14" spans="1:6">
      <c r="A14" s="26"/>
      <c r="B14" s="26"/>
      <c r="C14" s="26"/>
      <c r="D14" s="27"/>
      <c r="E14" s="27"/>
      <c r="F14" s="27"/>
    </row>
    <row r="17" spans="1:6">
      <c r="A17" s="28" t="s">
        <v>90</v>
      </c>
      <c r="B17" s="28"/>
      <c r="C17" s="28"/>
      <c r="D17" s="28"/>
      <c r="E17" s="28"/>
      <c r="F17" s="28"/>
    </row>
    <row r="18" spans="1:6">
      <c r="A18" s="28"/>
      <c r="B18" s="28"/>
      <c r="C18" s="28"/>
      <c r="D18" s="28"/>
      <c r="E18" s="28"/>
      <c r="F18" s="28"/>
    </row>
    <row r="19" spans="1:6">
      <c r="A19" s="28"/>
      <c r="B19" s="28"/>
      <c r="C19" s="28"/>
      <c r="D19" s="28"/>
      <c r="E19" s="28"/>
      <c r="F19" s="28"/>
    </row>
  </sheetData>
  <mergeCells count="5">
    <mergeCell ref="A1:F3"/>
    <mergeCell ref="A4:F4"/>
    <mergeCell ref="A13:C14"/>
    <mergeCell ref="D13:F14"/>
    <mergeCell ref="A17:F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"/>
  <sheetViews>
    <sheetView workbookViewId="0">
      <selection sqref="A1:F3"/>
    </sheetView>
  </sheetViews>
  <sheetFormatPr defaultRowHeight="14.25"/>
  <cols>
    <col min="1" max="1" width="26" customWidth="1"/>
    <col min="2" max="2" width="16" customWidth="1"/>
    <col min="3" max="6" width="18" customWidth="1"/>
  </cols>
  <sheetData>
    <row r="1" spans="1:6">
      <c r="A1" s="20" t="s">
        <v>91</v>
      </c>
      <c r="B1" s="20"/>
      <c r="C1" s="20"/>
      <c r="D1" s="20"/>
      <c r="E1" s="20"/>
      <c r="F1" s="20"/>
    </row>
    <row r="2" spans="1:6">
      <c r="A2" s="20"/>
      <c r="B2" s="20"/>
      <c r="C2" s="20"/>
      <c r="D2" s="20"/>
      <c r="E2" s="20"/>
      <c r="F2" s="20"/>
    </row>
    <row r="3" spans="1:6">
      <c r="A3" s="20"/>
      <c r="B3" s="20"/>
      <c r="C3" s="20"/>
      <c r="D3" s="20"/>
      <c r="E3" s="20"/>
      <c r="F3" s="20"/>
    </row>
    <row r="4" spans="1:6">
      <c r="A4" s="21" t="s">
        <v>92</v>
      </c>
      <c r="B4" s="21"/>
      <c r="C4" s="21"/>
      <c r="D4" s="21"/>
      <c r="E4" s="21"/>
      <c r="F4" s="21"/>
    </row>
    <row r="6" spans="1:6">
      <c r="A6" s="1" t="s">
        <v>93</v>
      </c>
      <c r="B6" s="1" t="s">
        <v>94</v>
      </c>
      <c r="C6" s="1" t="s">
        <v>64</v>
      </c>
      <c r="D6" s="1"/>
      <c r="E6" s="1"/>
      <c r="F6" s="1"/>
    </row>
    <row r="7" spans="1:6">
      <c r="A7" s="29" t="s">
        <v>95</v>
      </c>
      <c r="B7" s="30">
        <v>14900</v>
      </c>
      <c r="C7" s="31" t="s">
        <v>96</v>
      </c>
      <c r="D7" s="31"/>
      <c r="E7" s="31"/>
      <c r="F7" s="31"/>
    </row>
    <row r="8" spans="1:6">
      <c r="A8" s="29"/>
      <c r="B8" s="30"/>
      <c r="C8" s="31"/>
      <c r="D8" s="31"/>
      <c r="E8" s="31"/>
      <c r="F8" s="31"/>
    </row>
    <row r="10" spans="1:6">
      <c r="A10" s="29" t="s">
        <v>97</v>
      </c>
      <c r="B10" s="30">
        <v>9900</v>
      </c>
      <c r="C10" s="31" t="s">
        <v>98</v>
      </c>
      <c r="D10" s="31"/>
      <c r="E10" s="31"/>
      <c r="F10" s="31"/>
    </row>
    <row r="11" spans="1:6">
      <c r="A11" s="29"/>
      <c r="B11" s="30"/>
      <c r="C11" s="31"/>
      <c r="D11" s="31"/>
      <c r="E11" s="31"/>
      <c r="F11" s="31"/>
    </row>
    <row r="13" spans="1:6">
      <c r="A13" s="29" t="s">
        <v>99</v>
      </c>
      <c r="B13" s="30">
        <v>19900</v>
      </c>
      <c r="C13" s="31" t="s">
        <v>100</v>
      </c>
      <c r="D13" s="31"/>
      <c r="E13" s="31"/>
      <c r="F13" s="31"/>
    </row>
    <row r="14" spans="1:6">
      <c r="A14" s="29"/>
      <c r="B14" s="30"/>
      <c r="C14" s="31"/>
      <c r="D14" s="31"/>
      <c r="E14" s="31"/>
      <c r="F14" s="31"/>
    </row>
    <row r="18" spans="1:6">
      <c r="A18" s="15" t="s">
        <v>101</v>
      </c>
      <c r="B18" s="15"/>
      <c r="C18" s="15"/>
      <c r="D18" s="15"/>
      <c r="E18" s="15"/>
      <c r="F18" s="15"/>
    </row>
    <row r="19" spans="1:6">
      <c r="A19" s="15"/>
      <c r="B19" s="15"/>
      <c r="C19" s="15"/>
      <c r="D19" s="15"/>
      <c r="E19" s="15"/>
      <c r="F19" s="15"/>
    </row>
    <row r="20" spans="1:6">
      <c r="A20" s="15"/>
      <c r="B20" s="15"/>
      <c r="C20" s="15"/>
      <c r="D20" s="15"/>
      <c r="E20" s="15"/>
      <c r="F20" s="15"/>
    </row>
  </sheetData>
  <mergeCells count="12">
    <mergeCell ref="A1:F3"/>
    <mergeCell ref="A4:F4"/>
    <mergeCell ref="A7:A8"/>
    <mergeCell ref="B7:B8"/>
    <mergeCell ref="C7:F8"/>
    <mergeCell ref="A18:F20"/>
    <mergeCell ref="A10:A11"/>
    <mergeCell ref="B10:B11"/>
    <mergeCell ref="C10:F11"/>
    <mergeCell ref="A13:A14"/>
    <mergeCell ref="B13:B14"/>
    <mergeCell ref="C13:F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2"/>
  <sheetViews>
    <sheetView tabSelected="1" topLeftCell="A4" workbookViewId="0">
      <selection activeCell="G41" sqref="G41"/>
    </sheetView>
  </sheetViews>
  <sheetFormatPr defaultRowHeight="14.25"/>
  <cols>
    <col min="1" max="8" width="15" customWidth="1"/>
  </cols>
  <sheetData>
    <row r="1" spans="1:8">
      <c r="A1" s="20" t="s">
        <v>102</v>
      </c>
      <c r="B1" s="20"/>
      <c r="C1" s="20"/>
      <c r="D1" s="20"/>
      <c r="E1" s="20"/>
      <c r="F1" s="20"/>
      <c r="G1" s="20"/>
      <c r="H1" s="20"/>
    </row>
    <row r="2" spans="1:8">
      <c r="A2" s="20"/>
      <c r="B2" s="20"/>
      <c r="C2" s="20"/>
      <c r="D2" s="20"/>
      <c r="E2" s="20"/>
      <c r="F2" s="20"/>
      <c r="G2" s="20"/>
      <c r="H2" s="20"/>
    </row>
    <row r="3" spans="1:8">
      <c r="A3" s="20"/>
      <c r="B3" s="20"/>
      <c r="C3" s="20"/>
      <c r="D3" s="20"/>
      <c r="E3" s="20"/>
      <c r="F3" s="20"/>
      <c r="G3" s="20"/>
      <c r="H3" s="20"/>
    </row>
    <row r="4" spans="1:8">
      <c r="A4" s="21" t="s">
        <v>103</v>
      </c>
      <c r="B4" s="21"/>
      <c r="C4" s="21"/>
      <c r="D4" s="21"/>
      <c r="E4" s="21"/>
      <c r="F4" s="21"/>
      <c r="G4" s="21"/>
      <c r="H4" s="21"/>
    </row>
    <row r="7" spans="1:8">
      <c r="A7" s="22" t="s">
        <v>50</v>
      </c>
      <c r="B7" s="22"/>
      <c r="C7" s="22"/>
      <c r="D7" s="22"/>
      <c r="E7" s="39">
        <f>'02_KALKULATOR'!D20</f>
        <v>149000</v>
      </c>
      <c r="F7" s="39"/>
      <c r="G7" s="39"/>
      <c r="H7" s="39"/>
    </row>
    <row r="8" spans="1:8">
      <c r="A8" s="22"/>
      <c r="B8" s="22"/>
      <c r="C8" s="22"/>
      <c r="D8" s="22"/>
      <c r="E8" s="39"/>
      <c r="F8" s="39"/>
      <c r="G8" s="39"/>
      <c r="H8" s="39"/>
    </row>
    <row r="9" spans="1:8">
      <c r="A9" s="22"/>
      <c r="B9" s="22"/>
      <c r="C9" s="22"/>
      <c r="D9" s="22"/>
      <c r="E9" s="39"/>
      <c r="F9" s="39"/>
      <c r="G9" s="39"/>
      <c r="H9" s="39"/>
    </row>
    <row r="12" spans="1:8">
      <c r="A12" s="1" t="s">
        <v>104</v>
      </c>
      <c r="B12" s="1"/>
      <c r="C12" s="1"/>
      <c r="D12" s="1"/>
      <c r="E12" s="1"/>
      <c r="F12" s="1"/>
      <c r="G12" s="1"/>
      <c r="H12" s="1"/>
    </row>
    <row r="14" spans="1:8">
      <c r="A14" s="34" t="s">
        <v>105</v>
      </c>
      <c r="B14" s="34"/>
      <c r="C14" s="34"/>
      <c r="D14" s="34"/>
      <c r="E14" s="35">
        <f>'02_KALKULATOR'!D23</f>
        <v>74500</v>
      </c>
      <c r="F14" s="35"/>
      <c r="G14" s="35"/>
      <c r="H14" s="35"/>
    </row>
    <row r="15" spans="1:8">
      <c r="A15" s="34"/>
      <c r="B15" s="34"/>
      <c r="C15" s="34"/>
      <c r="D15" s="34"/>
      <c r="E15" s="35"/>
      <c r="F15" s="35"/>
      <c r="G15" s="35"/>
      <c r="H15" s="35"/>
    </row>
    <row r="16" spans="1:8">
      <c r="A16" s="34"/>
      <c r="B16" s="34"/>
      <c r="C16" s="34"/>
      <c r="D16" s="34"/>
      <c r="E16" s="35"/>
      <c r="F16" s="35"/>
      <c r="G16" s="35"/>
      <c r="H16" s="35"/>
    </row>
    <row r="18" spans="1:8">
      <c r="A18" s="34" t="s">
        <v>106</v>
      </c>
      <c r="B18" s="34"/>
      <c r="C18" s="34"/>
      <c r="D18" s="34"/>
      <c r="E18" s="35">
        <f>'02_KALKULATOR'!D26</f>
        <v>74500</v>
      </c>
      <c r="F18" s="35"/>
      <c r="G18" s="35"/>
      <c r="H18" s="35"/>
    </row>
    <row r="19" spans="1:8">
      <c r="A19" s="34"/>
      <c r="B19" s="34"/>
      <c r="C19" s="34"/>
      <c r="D19" s="34"/>
      <c r="E19" s="35"/>
      <c r="F19" s="35"/>
      <c r="G19" s="35"/>
      <c r="H19" s="35"/>
    </row>
    <row r="20" spans="1:8">
      <c r="A20" s="34"/>
      <c r="B20" s="34"/>
      <c r="C20" s="34"/>
      <c r="D20" s="34"/>
      <c r="E20" s="35"/>
      <c r="F20" s="35"/>
      <c r="G20" s="35"/>
      <c r="H20" s="35"/>
    </row>
    <row r="23" spans="1:8">
      <c r="A23" s="36" t="s">
        <v>107</v>
      </c>
      <c r="B23" s="36"/>
      <c r="C23" s="36"/>
      <c r="D23" s="36"/>
      <c r="E23" s="37" t="s">
        <v>89</v>
      </c>
      <c r="F23" s="37"/>
      <c r="G23" s="37"/>
      <c r="H23" s="37"/>
    </row>
    <row r="24" spans="1:8">
      <c r="A24" s="36"/>
      <c r="B24" s="36"/>
      <c r="C24" s="36"/>
      <c r="D24" s="36"/>
      <c r="E24" s="37"/>
      <c r="F24" s="37"/>
      <c r="G24" s="37"/>
      <c r="H24" s="37"/>
    </row>
    <row r="25" spans="1:8">
      <c r="A25" s="36"/>
      <c r="B25" s="36"/>
      <c r="C25" s="36"/>
      <c r="D25" s="36"/>
      <c r="E25" s="37"/>
      <c r="F25" s="37"/>
      <c r="G25" s="37"/>
      <c r="H25" s="37"/>
    </row>
    <row r="28" spans="1:8">
      <c r="A28" s="38" t="s">
        <v>108</v>
      </c>
      <c r="B28" s="38"/>
      <c r="C28" s="38"/>
      <c r="D28" s="38"/>
      <c r="E28" s="38"/>
      <c r="F28" s="38"/>
      <c r="G28" s="38"/>
      <c r="H28" s="38"/>
    </row>
    <row r="29" spans="1:8">
      <c r="A29" s="38"/>
      <c r="B29" s="38"/>
      <c r="C29" s="38"/>
      <c r="D29" s="38"/>
      <c r="E29" s="38"/>
      <c r="F29" s="38"/>
      <c r="G29" s="38"/>
      <c r="H29" s="38"/>
    </row>
    <row r="30" spans="1:8">
      <c r="A30" s="38"/>
      <c r="B30" s="38"/>
      <c r="C30" s="38"/>
      <c r="D30" s="38"/>
      <c r="E30" s="38"/>
      <c r="F30" s="38"/>
      <c r="G30" s="38"/>
      <c r="H30" s="38"/>
    </row>
    <row r="31" spans="1:8">
      <c r="A31" s="38"/>
      <c r="B31" s="38"/>
      <c r="C31" s="38"/>
      <c r="D31" s="38"/>
      <c r="E31" s="38"/>
      <c r="F31" s="38"/>
      <c r="G31" s="38"/>
      <c r="H31" s="38"/>
    </row>
    <row r="33" spans="1:8">
      <c r="A33" s="32" t="s">
        <v>109</v>
      </c>
      <c r="B33" s="32"/>
      <c r="C33" s="32"/>
      <c r="D33" s="32"/>
      <c r="E33" s="33" t="str">
        <f>IF('02_KALKULATOR'!B35="Nem kérek","Nincs havi csomag",'02_KALKULATOR'!B35&amp;" - "&amp;TEXT('02_KALKULATOR'!D35,"#,##0 Ft / hó"))</f>
        <v>Nincs havi csomag</v>
      </c>
      <c r="F33" s="33"/>
      <c r="G33" s="33"/>
      <c r="H33" s="33"/>
    </row>
    <row r="34" spans="1:8">
      <c r="A34" s="32"/>
      <c r="B34" s="32"/>
      <c r="C34" s="32"/>
      <c r="D34" s="32"/>
      <c r="E34" s="33"/>
      <c r="F34" s="33"/>
      <c r="G34" s="33"/>
      <c r="H34" s="33"/>
    </row>
    <row r="35" spans="1:8" s="13" customFormat="1"/>
    <row r="36" spans="1:8" ht="19.5">
      <c r="A36" s="36" t="s">
        <v>19</v>
      </c>
      <c r="B36" s="36"/>
      <c r="C36" s="36"/>
      <c r="D36" s="36"/>
      <c r="E36" s="36"/>
      <c r="F36" s="36"/>
      <c r="G36" s="36"/>
      <c r="H36" s="36"/>
    </row>
    <row r="37" spans="1:8" ht="20.25" customHeight="1">
      <c r="A37" s="34" t="str">
        <f>IF('02_KALKULATOR'!B42="Igen","CV / önéletrajz design","Nincs kiválasztva")</f>
        <v>Nincs kiválasztva</v>
      </c>
      <c r="B37" s="34"/>
      <c r="C37" s="34"/>
      <c r="D37" s="34"/>
      <c r="E37" s="40">
        <f>IF('02_KALKULATOR'!B42="Igen",'02_KALKULATOR'!E42,0)</f>
        <v>0</v>
      </c>
    </row>
    <row r="38" spans="1:8" ht="20.25" customHeight="1">
      <c r="A38" s="34" t="str">
        <f>IF('02_KALKULATOR'!B43="Igen","Instagram sabloncsomag","Nincs kiválasztva")</f>
        <v>Nincs kiválasztva</v>
      </c>
      <c r="B38" s="34"/>
      <c r="C38" s="34"/>
      <c r="D38" s="34"/>
      <c r="E38" s="40">
        <f>IF('02_KALKULATOR'!B43="Igen",'02_KALKULATOR'!E43,0)</f>
        <v>0</v>
      </c>
    </row>
    <row r="39" spans="1:8" ht="20.25">
      <c r="A39" s="34" t="str">
        <f>IF('02_KALKULATOR'!B44="Igen","Márkához illő e-mail aláírás","Nincs kiválasztva")</f>
        <v>Nincs kiválasztva</v>
      </c>
      <c r="B39" s="34"/>
      <c r="C39" s="34"/>
      <c r="D39" s="34"/>
      <c r="E39" s="40">
        <f>IF('02_KALKULATOR'!B44="Igen",'02_KALKULATOR'!E44,0)</f>
        <v>0</v>
      </c>
    </row>
    <row r="41" spans="1:8" ht="14.25" customHeight="1">
      <c r="A41" s="38" t="s">
        <v>110</v>
      </c>
      <c r="B41" s="38"/>
      <c r="C41" s="38"/>
      <c r="D41" s="38"/>
      <c r="E41" s="38"/>
    </row>
    <row r="42" spans="1:8">
      <c r="A42" s="38"/>
      <c r="B42" s="38"/>
      <c r="C42" s="38"/>
      <c r="D42" s="38"/>
      <c r="E42" s="38"/>
    </row>
  </sheetData>
  <mergeCells count="19">
    <mergeCell ref="A1:H3"/>
    <mergeCell ref="A4:H4"/>
    <mergeCell ref="A7:D9"/>
    <mergeCell ref="E7:H9"/>
    <mergeCell ref="A14:D16"/>
    <mergeCell ref="E14:H16"/>
    <mergeCell ref="A18:D20"/>
    <mergeCell ref="E18:H20"/>
    <mergeCell ref="A23:D25"/>
    <mergeCell ref="E23:H25"/>
    <mergeCell ref="A28:H31"/>
    <mergeCell ref="A37:D37"/>
    <mergeCell ref="A38:D38"/>
    <mergeCell ref="A39:D39"/>
    <mergeCell ref="A41:E42"/>
    <mergeCell ref="A33:D34"/>
    <mergeCell ref="E33:H34"/>
    <mergeCell ref="A36:D36"/>
    <mergeCell ref="E36:H3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"/>
  <sheetViews>
    <sheetView workbookViewId="0">
      <selection sqref="A1:D2"/>
    </sheetView>
  </sheetViews>
  <sheetFormatPr defaultRowHeight="14.25"/>
  <cols>
    <col min="1" max="1" width="22" customWidth="1"/>
    <col min="2" max="2" width="18" customWidth="1"/>
    <col min="3" max="3" width="46" customWidth="1"/>
    <col min="4" max="4" width="42" customWidth="1"/>
  </cols>
  <sheetData>
    <row r="1" spans="1:4">
      <c r="A1" s="20" t="s">
        <v>111</v>
      </c>
      <c r="B1" s="20"/>
      <c r="C1" s="20"/>
      <c r="D1" s="20"/>
    </row>
    <row r="2" spans="1:4">
      <c r="A2" s="20"/>
      <c r="B2" s="20"/>
      <c r="C2" s="20"/>
      <c r="D2" s="20"/>
    </row>
    <row r="4" spans="1:4">
      <c r="A4" s="1" t="s">
        <v>112</v>
      </c>
      <c r="B4" s="1" t="s">
        <v>113</v>
      </c>
      <c r="C4" s="1" t="s">
        <v>114</v>
      </c>
      <c r="D4" s="1" t="s">
        <v>30</v>
      </c>
    </row>
    <row r="5" spans="1:4">
      <c r="A5" s="4" t="s">
        <v>115</v>
      </c>
      <c r="B5" s="4" t="s">
        <v>116</v>
      </c>
      <c r="C5" s="4" t="s">
        <v>117</v>
      </c>
      <c r="D5" s="4" t="s">
        <v>118</v>
      </c>
    </row>
    <row r="6" spans="1:4" ht="25.5">
      <c r="A6" s="4" t="s">
        <v>119</v>
      </c>
      <c r="B6" s="4" t="s">
        <v>120</v>
      </c>
      <c r="C6" s="4" t="s">
        <v>121</v>
      </c>
      <c r="D6" s="4" t="s">
        <v>122</v>
      </c>
    </row>
    <row r="7" spans="1:4" ht="25.5">
      <c r="A7" s="4" t="s">
        <v>123</v>
      </c>
      <c r="B7" s="4" t="s">
        <v>120</v>
      </c>
      <c r="C7" s="4" t="s">
        <v>124</v>
      </c>
      <c r="D7" s="4" t="s">
        <v>125</v>
      </c>
    </row>
  </sheetData>
  <mergeCells count="1">
    <mergeCell ref="A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01_START</vt:lpstr>
      <vt:lpstr>02_KALKULATOR</vt:lpstr>
      <vt:lpstr>03_EVES_KOLTSEGEK</vt:lpstr>
      <vt:lpstr>04_UTOKOVETES</vt:lpstr>
      <vt:lpstr>05_OSSZESITO</vt:lpstr>
      <vt:lpstr>06_FORRASOK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Korb-Füzes Vivien</cp:lastModifiedBy>
  <dcterms:modified xsi:type="dcterms:W3CDTF">2026-08-13T09:30:26Z</dcterms:modified>
</cp:coreProperties>
</file>